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careinternational-my.sharepoint.com/personal/kanij_raihana_care_org/Documents/Backup_desktop_Nov21/PR/2025/10. October/Drainage System/RFP/word/"/>
    </mc:Choice>
  </mc:AlternateContent>
  <xr:revisionPtr revIDLastSave="180" documentId="13_ncr:1_{680CA23E-5F18-4A2D-A298-72179F619BD5}" xr6:coauthVersionLast="47" xr6:coauthVersionMax="47" xr10:uidLastSave="{DD37E674-31A0-4D1E-8321-88262EFF4D86}"/>
  <bookViews>
    <workbookView xWindow="28680" yWindow="-120" windowWidth="29040" windowHeight="15720" xr2:uid="{82243178-B41F-4314-AEBA-77AFC75F6065}"/>
  </bookViews>
  <sheets>
    <sheet name="Model Bazar" sheetId="8" r:id="rId1"/>
  </sheets>
  <definedNames>
    <definedName name="_xlnm.Print_Area" localSheetId="0">'Model Bazar'!$A$1:$H$24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5" i="8" l="1"/>
  <c r="D14" i="8"/>
  <c r="D11" i="8"/>
  <c r="D10" i="8"/>
  <c r="D9" i="8"/>
  <c r="G9" i="8" s="1"/>
  <c r="G16" i="8" l="1"/>
  <c r="G17" i="8"/>
  <c r="G15" i="8"/>
  <c r="G14" i="8"/>
  <c r="D13" i="8"/>
  <c r="G13" i="8" s="1"/>
  <c r="D12" i="8"/>
  <c r="G12" i="8" s="1"/>
  <c r="G11" i="8"/>
  <c r="G10" i="8"/>
  <c r="G18" i="8" l="1"/>
</calcChain>
</file>

<file path=xl/sharedStrings.xml><?xml version="1.0" encoding="utf-8"?>
<sst xmlns="http://schemas.openxmlformats.org/spreadsheetml/2006/main" count="31" uniqueCount="25">
  <si>
    <t>CARE Bangladesh</t>
  </si>
  <si>
    <t>Nature Based Adaptation towards Prosperous and Adept Lives &amp; Livelihoods in Bangladesh (NABAPALLAB/ নবপল্লব)</t>
  </si>
  <si>
    <t>Unit</t>
  </si>
  <si>
    <t>Quantity</t>
  </si>
  <si>
    <t xml:space="preserve"> Unit Rates (Tk)</t>
  </si>
  <si>
    <t xml:space="preserve"> Total Amount (Tk)</t>
  </si>
  <si>
    <t>Remarks</t>
  </si>
  <si>
    <t>Total Estimated Cost (BDT)</t>
  </si>
  <si>
    <t xml:space="preserve">cft </t>
  </si>
  <si>
    <t>sft</t>
  </si>
  <si>
    <t xml:space="preserve">Project Profile Signboard: Providing and maintenance one project profile signboard as per direction of E-I-C, to be placed at a suitable place of the site including submission of proposals for the materials &amp; size of the signboards (recommended size: 1200mm x 900 mm with 2 nos. 50mm dia. MS post, outer &amp; inner frames of board shall be 38mm x 38mm x 3mm &amp; 20mm x 25mm x 3 mm respectively ) and text layout to the engineer for approval which will be positioned as directed by the engineer and removing the same on completeion of the works or as instructed by the E-I-C. Sheeting will be made of encapsulated lens with retro-reflective type and messages/ borders will be pvc stiker print. </t>
  </si>
  <si>
    <t>PS: Providing and laying polythene sheet (0.18mm thick) on
prepared road surface underneath the cement concrete,
etc. all complete as per specifications and direction of the
Engineering-in-Charge.</t>
  </si>
  <si>
    <t>One layer of Concrete Solid Block Soling having minimum compressive strength of 15 MPa and water absorption not greater than 7% of size (240 x 114 x 70) mm in road work including preparation of bed and filling the interstices with fine sand (F.M.= 0.8), leveling etc. all completed by the contractor and accepted by the Engineer-in-charge.</t>
  </si>
  <si>
    <t>240 mm thick Concrete Solid Block wall works having minimum compressive strength of 15 MPa and water absorption not greater than 7% of size (240 x 114 x 70) mm, laying with specified mortar of cement and sand in a ratio 1:5 (sand not less than F.M = 1.2) and minimum thickness of 12 mm in foundation and plinth, filling the joints/ interstices fully with mortar, racking out the joints and curing for minimum 3 (three) days on mortar joints by jute /brush in wet, followed by impervious /wet covering for another 4 (four) days curing etc. all completed by the contractor and accepted by the Engineer-in-charge.</t>
  </si>
  <si>
    <t>114 mm thick Partition Wall with Concrete Solid Block having minimum compressive strength of 15 MPa and water absorption not greater than 7% of size (240 x 114 x 70) mm, laying with specified mortar of cement and sand in a ratio 1:5 (sand not less than F.M =1.2) and minimum thickness of 12 mm, filling the interstices with mortar and making bond with connecting walls/ frames including necessary scaffolding and curing for minimum 3 (three) days on mortar joints by jute/ brush in wet, followed by impervious/ wet covering for another 4 (four) days curing etc. all completed by contractor and accepted by the Engineer-in-charge.</t>
  </si>
  <si>
    <t>RCC:1:2:4, 18MPa, Stone Chips (SC): Reinforced cement concrete works using steel shutter with minimumcement content relates to mix ratio tentative 1:1.25:2.5 andmaximum water cement ratio 0.4 having minimum cylinder crushing strength f’cr = 40 Mpa and satisfied a specified compressive strength f’c = 30 Mpa at 28 days on standard cylinders as per standard practice of Code AASHTO/ ASTM and Ordinary Portland cement conforming to BDS EN 197-1 : 2003 CEM-I 52.5N/ASTM C150 Type-1 and adding approved high range water reducing chemical admixture of complying specific type (generally be Type-F) under ASTMC494 which is required to produce concrete of consistency by 12% or greater (flowing concrete) and for higher strength and intend to retard setting time of concrete. (Doses of admixture to be fixed by the mix design and used only instruction of Central Quality Control Laboratory of LGED or approved laboratory instruction by the Engineer), best quality sand of minimum FM 2.5 and 20mm down well graded crushed stone chips broken from boulder (LAA value not exceeding 30) conforming to ASTM C33 and Aggregate Grading Appendix-3 LGED Schedule of Rates in/c cost of breaking chips, screening, centering, shuttering in position with plain 16 BWG steel sheet fitted over 38mmx38mmx5mm MS angle and 25mmx5mm FI bar frame and 38mm/50mm steel or GI pipe props suitably braced and 12 BWG steel sheet plate box of proper size where required i/c cost of nuts, bolts, J-hooks etc, making shuttering fully leak proof placing of reinforcement in position, mixing in a standard mixer machine with hoper or batching and mixing plant and pumping using line pump or boom placer as per approved mix design unless other wise approved by the Engineer, fed by standard measuring boxes, maintaining allowable slump of 75mm to 100mm pouring, casting, compacting by Mechanical vibrator machine and curing at least for 28 days removing centeringshuttering after approved specified time period i/c cost of additional testing charges of materials and cylinders required. Excluding the cost of reinforcement and its fabrication, welding, coupling, placing, binding etc. Additional quantity of cement to be added if required to attain the strength at the contractor's own cost etc. all complete as per direction and approval of the Engineer in charge. The Mix Design report shall be got approved by the District Quality Control Laboratory, LGED or approved laboratory instruction by the Engineer before execution of the work. Note : Using Concrete Mixer. In individual and continuous footing of column, raft and floor slab at plinth level</t>
  </si>
  <si>
    <r>
      <rPr>
        <b/>
        <sz val="10"/>
        <color theme="1"/>
        <rFont val="Arial"/>
        <family val="2"/>
      </rPr>
      <t xml:space="preserve">Minimum 12mm thick cement plaster </t>
    </r>
    <r>
      <rPr>
        <sz val="10"/>
        <color theme="1"/>
        <rFont val="Arial"/>
        <family val="2"/>
      </rPr>
      <t>(1:4) with Portland Composite cement (CEM II/AM, 42.5N) and best quality sand (minimum FM1.2) to dado, plinth wall up to 150mm below ground level, water tank or any where directed with neat cement finishing in/c washing of sand, racking out joint and picking up cement morter i/c finishing the edges and corners and curing for the requisite period etc. all complete as per direction of the E-I-C.</t>
    </r>
  </si>
  <si>
    <t>each</t>
  </si>
  <si>
    <t>DS: Supplying, fitting and fixing in position galvanized drainage spouts
for drain made up by minimum grating formed by 600mm x 600mm (60mmX600mmX 6mm thick )top rim of 590mm X 590mm ASTM A36 complied MS rectangular bars MS flat bars,50mmX50mmX6mm thick square shaped collection up by 6mm thick ASTM A36 complied MS plate with necessary anchorage and fixing the grating frame by minimum 6 nos. of 10mm dia. bolts and other necessary fitting  including all labour, tools, plant, equipment, machinery, leads &amp; lifts, fuel, electric charges etc. complete in all respectas as per drawing, specifications and direction of Engineer-in-Charge. The grating has to carry a spot load of 100 kN. Drainage spouts has to be constructed in such a way so that the gratings can be temporarily fixed to protect against theft. After fabrication, the complete assembly shall be given a hot dipped galvanized coating.</t>
  </si>
  <si>
    <r>
      <rPr>
        <b/>
        <sz val="10"/>
        <rFont val="Arial"/>
        <family val="2"/>
      </rPr>
      <t>SL
No.</t>
    </r>
  </si>
  <si>
    <t>Mass concrete work in foundation or floor with Portland Composite Cement (CEM II/AM, 42.5N), sand (minimum FM 1.20) and 20mm down well graded stone chips (LAA value not exceeding 38), including shuttering, mixing by concrete mixer machine, casting, laying compacting with mechanical vibrator machine and curing for the requisite period breaking stone into chips etc. all complete as per direction of the E-I-C. Cylinder crushing strength of concrete should not be less than 10.5Mpa at 28 days of curing (suggested mix proportion 1:3:6). Additional quantity of cement to be added if required to attain the strength at the contractors own cost. Mass concrete in foundation (1:3:6) with Portland Composite Cement (CEM II/AM, 42.5N), sand (minimum FM 1.20) and 20mm down well graded stone chips.</t>
  </si>
  <si>
    <t xml:space="preserve"> Union: Southkhali   Upazila: Sharankhola, District: Bagerhat   GPS: lat-                            , Long:   </t>
  </si>
  <si>
    <t xml:space="preserve">Bill of Quantities (BOQ) for Model Bazar dranage system(450 feet) </t>
  </si>
  <si>
    <t>Proposed brand/ model/ technical details</t>
  </si>
  <si>
    <t>Item Description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</si>
</sst>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20" x14ac:knownFonts="1">
    <font>
      <sz val="11"/>
      <color theme="1"/>
      <name val="Aptos Narrow"/>
      <family val="2"/>
      <scheme val="minor"/>
    </font>
    <font>
      <sz val="10"/>
      <color rgb="FF000000"/>
      <name val="Times New Roman"/>
      <family val="1"/>
    </font>
    <font>
      <sz val="10"/>
      <color rgb="FF000000"/>
      <name val="Tahoma"/>
      <family val="2"/>
    </font>
    <font>
      <b/>
      <sz val="10"/>
      <color rgb="FF000000"/>
      <name val="Times New Roman"/>
      <family val="1"/>
    </font>
    <font>
      <sz val="10"/>
      <color rgb="FF000000"/>
      <name val="Times New Roman"/>
      <family val="1"/>
    </font>
    <font>
      <sz val="12"/>
      <color rgb="FF000000"/>
      <name val="Times New Roman"/>
      <family val="1"/>
    </font>
    <font>
      <b/>
      <sz val="10"/>
      <color theme="1"/>
      <name val="Arial"/>
      <family val="2"/>
    </font>
    <font>
      <sz val="10"/>
      <color theme="1"/>
      <name val="Arial"/>
      <family val="2"/>
    </font>
    <font>
      <sz val="10"/>
      <name val="Arial"/>
      <family val="2"/>
    </font>
    <font>
      <sz val="10"/>
      <color rgb="FF000000"/>
      <name val="Arial"/>
      <family val="2"/>
    </font>
    <font>
      <b/>
      <sz val="12"/>
      <name val="Arial"/>
      <family val="2"/>
    </font>
    <font>
      <sz val="12"/>
      <color rgb="FF000000"/>
      <name val="Arial"/>
      <family val="2"/>
    </font>
    <font>
      <sz val="11"/>
      <color rgb="FF000000"/>
      <name val="Arial"/>
      <family val="2"/>
    </font>
    <font>
      <b/>
      <sz val="10"/>
      <color rgb="FF000000"/>
      <name val="Arial"/>
      <family val="2"/>
    </font>
    <font>
      <sz val="11"/>
      <color theme="1"/>
      <name val="Arial"/>
      <family val="2"/>
    </font>
    <font>
      <sz val="11"/>
      <name val="Arial"/>
      <family val="2"/>
    </font>
    <font>
      <b/>
      <sz val="12"/>
      <color rgb="FF000000"/>
      <name val="Arial"/>
      <family val="2"/>
    </font>
    <font>
      <b/>
      <sz val="10"/>
      <name val="Arial"/>
      <family val="2"/>
    </font>
    <font>
      <b/>
      <sz val="11"/>
      <color rgb="FFFF0000"/>
      <name val="Arial"/>
      <family val="2"/>
    </font>
    <font>
      <sz val="9"/>
      <color theme="1"/>
      <name val="Arial"/>
      <family val="2"/>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43" fontId="1" fillId="0" borderId="0" applyFont="0" applyFill="0" applyBorder="0" applyAlignment="0" applyProtection="0"/>
    <xf numFmtId="0" fontId="4" fillId="0" borderId="0"/>
  </cellStyleXfs>
  <cellXfs count="35">
    <xf numFmtId="0" fontId="0" fillId="0" borderId="0" xfId="0"/>
    <xf numFmtId="0" fontId="1" fillId="2" borderId="0" xfId="1" applyFill="1" applyAlignment="1">
      <alignment horizontal="left" vertical="top"/>
    </xf>
    <xf numFmtId="0" fontId="3" fillId="2" borderId="0" xfId="1" applyFont="1" applyFill="1" applyAlignment="1">
      <alignment horizontal="left" vertical="top"/>
    </xf>
    <xf numFmtId="0" fontId="5" fillId="2" borderId="0" xfId="1" applyFont="1" applyFill="1" applyAlignment="1">
      <alignment horizontal="left" vertical="top"/>
    </xf>
    <xf numFmtId="0" fontId="1" fillId="2" borderId="0" xfId="1" applyFill="1" applyAlignment="1">
      <alignment horizontal="center" vertical="center"/>
    </xf>
    <xf numFmtId="43" fontId="10" fillId="2" borderId="7" xfId="2" applyFont="1" applyFill="1" applyBorder="1" applyAlignment="1">
      <alignment horizontal="center" vertical="center" wrapText="1"/>
    </xf>
    <xf numFmtId="0" fontId="15" fillId="2" borderId="5" xfId="1" applyFont="1" applyFill="1" applyBorder="1" applyAlignment="1">
      <alignment horizontal="center" vertical="center" wrapText="1"/>
    </xf>
    <xf numFmtId="43" fontId="12" fillId="2" borderId="5" xfId="2" applyFont="1" applyFill="1" applyBorder="1" applyAlignment="1">
      <alignment horizontal="center" vertical="center" wrapText="1"/>
    </xf>
    <xf numFmtId="0" fontId="15" fillId="2" borderId="7" xfId="1" applyFont="1" applyFill="1" applyBorder="1" applyAlignment="1">
      <alignment horizontal="center" vertical="center" wrapText="1"/>
    </xf>
    <xf numFmtId="43" fontId="12" fillId="2" borderId="7" xfId="2" applyFont="1" applyFill="1" applyBorder="1" applyAlignment="1">
      <alignment horizontal="center" vertical="center" wrapText="1"/>
    </xf>
    <xf numFmtId="0" fontId="11" fillId="2" borderId="0" xfId="1" applyFont="1" applyFill="1" applyAlignment="1">
      <alignment horizontal="center" vertical="center"/>
    </xf>
    <xf numFmtId="164" fontId="9" fillId="2" borderId="5" xfId="1" applyNumberFormat="1" applyFont="1" applyFill="1" applyBorder="1" applyAlignment="1">
      <alignment horizontal="center" vertical="center" wrapText="1"/>
    </xf>
    <xf numFmtId="0" fontId="8" fillId="2" borderId="5" xfId="1" applyFont="1" applyFill="1" applyBorder="1" applyAlignment="1">
      <alignment horizontal="center" vertical="center" wrapText="1"/>
    </xf>
    <xf numFmtId="0" fontId="12" fillId="2" borderId="5" xfId="1" applyFont="1" applyFill="1" applyBorder="1" applyAlignment="1">
      <alignment horizontal="center" vertical="center"/>
    </xf>
    <xf numFmtId="43" fontId="14" fillId="2" borderId="5" xfId="2" applyFont="1" applyFill="1" applyBorder="1" applyAlignment="1">
      <alignment horizontal="center" vertical="center" wrapText="1"/>
    </xf>
    <xf numFmtId="0" fontId="10" fillId="2" borderId="0" xfId="1" applyFont="1" applyFill="1" applyAlignment="1">
      <alignment horizontal="right" vertical="center" wrapText="1"/>
    </xf>
    <xf numFmtId="43" fontId="10" fillId="2" borderId="0" xfId="2" applyFont="1" applyFill="1" applyBorder="1" applyAlignment="1">
      <alignment horizontal="center" vertical="center" wrapText="1"/>
    </xf>
    <xf numFmtId="0" fontId="8" fillId="2" borderId="4" xfId="1" applyFont="1" applyFill="1" applyBorder="1" applyAlignment="1">
      <alignment horizontal="left" vertical="top" wrapText="1"/>
    </xf>
    <xf numFmtId="0" fontId="7" fillId="0" borderId="4" xfId="0" applyFont="1" applyBorder="1" applyAlignment="1">
      <alignment horizontal="left" vertical="top" wrapText="1"/>
    </xf>
    <xf numFmtId="0" fontId="12" fillId="2" borderId="7" xfId="1" applyFont="1" applyFill="1" applyBorder="1" applyAlignment="1">
      <alignment horizontal="center" vertical="center"/>
    </xf>
    <xf numFmtId="0" fontId="18" fillId="2" borderId="6" xfId="1" applyFont="1" applyFill="1" applyBorder="1" applyAlignment="1">
      <alignment horizontal="center" vertical="center" wrapText="1"/>
    </xf>
    <xf numFmtId="0" fontId="18" fillId="2" borderId="7" xfId="1" applyFont="1" applyFill="1" applyBorder="1" applyAlignment="1">
      <alignment horizontal="center" vertical="center" wrapText="1"/>
    </xf>
    <xf numFmtId="0" fontId="10" fillId="2" borderId="7" xfId="1" applyFont="1" applyFill="1" applyBorder="1" applyAlignment="1">
      <alignment horizontal="right" vertical="center" wrapText="1"/>
    </xf>
    <xf numFmtId="0" fontId="11" fillId="2" borderId="2" xfId="1" applyFont="1" applyFill="1" applyBorder="1" applyAlignment="1">
      <alignment horizontal="center" vertical="center"/>
    </xf>
    <xf numFmtId="0" fontId="11" fillId="2" borderId="0" xfId="1" applyFont="1" applyFill="1" applyAlignment="1">
      <alignment horizontal="center" vertical="center"/>
    </xf>
    <xf numFmtId="0" fontId="11" fillId="2" borderId="0" xfId="1" applyFont="1" applyFill="1" applyAlignment="1">
      <alignment horizontal="center" vertical="center" wrapText="1"/>
    </xf>
    <xf numFmtId="0" fontId="16" fillId="2" borderId="0" xfId="1" applyFont="1" applyFill="1" applyAlignment="1">
      <alignment horizontal="center" vertical="center"/>
    </xf>
    <xf numFmtId="0" fontId="2" fillId="2" borderId="1" xfId="1" applyFont="1" applyFill="1" applyBorder="1" applyAlignment="1">
      <alignment horizontal="center" vertical="center"/>
    </xf>
    <xf numFmtId="0" fontId="2" fillId="2" borderId="2" xfId="1" applyFont="1" applyFill="1" applyBorder="1" applyAlignment="1">
      <alignment horizontal="center" vertical="center"/>
    </xf>
    <xf numFmtId="0" fontId="2" fillId="2" borderId="3" xfId="1" applyFont="1" applyFill="1" applyBorder="1" applyAlignment="1">
      <alignment horizontal="center" vertical="center"/>
    </xf>
    <xf numFmtId="0" fontId="13" fillId="2" borderId="5" xfId="1" applyFont="1" applyFill="1" applyBorder="1" applyAlignment="1">
      <alignment horizontal="center" vertical="center" wrapText="1"/>
    </xf>
    <xf numFmtId="0" fontId="17" fillId="2" borderId="5" xfId="1" applyFont="1" applyFill="1" applyBorder="1" applyAlignment="1">
      <alignment horizontal="center" vertical="center" wrapText="1"/>
    </xf>
    <xf numFmtId="0" fontId="17" fillId="2" borderId="6" xfId="1" applyFont="1" applyFill="1" applyBorder="1" applyAlignment="1">
      <alignment horizontal="center" vertical="center" wrapText="1"/>
    </xf>
    <xf numFmtId="0" fontId="17" fillId="2" borderId="7" xfId="1" applyFont="1" applyFill="1" applyBorder="1" applyAlignment="1">
      <alignment horizontal="center" vertical="center" wrapText="1"/>
    </xf>
    <xf numFmtId="0" fontId="19" fillId="0" borderId="4" xfId="0" applyFont="1" applyBorder="1" applyAlignment="1">
      <alignment horizontal="left" vertical="top" wrapText="1"/>
    </xf>
  </cellXfs>
  <cellStyles count="4">
    <cellStyle name="Comma 2" xfId="2" xr:uid="{7D715956-8100-4DD4-B2BB-7E685FB7C0FF}"/>
    <cellStyle name="Normal" xfId="0" builtinId="0"/>
    <cellStyle name="Normal 2" xfId="1" xr:uid="{C2B21C06-8EEA-44E8-BF26-CF70F772C4F2}"/>
    <cellStyle name="Normal 3" xfId="3" xr:uid="{B25EE270-4930-44FC-A192-51AF9D951EE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51906E-03C8-488A-8FAE-434CEE2077D0}">
  <dimension ref="A1:H20"/>
  <sheetViews>
    <sheetView tabSelected="1" view="pageBreakPreview" zoomScale="115" zoomScaleNormal="100" zoomScaleSheetLayoutView="115" workbookViewId="0">
      <selection activeCell="B20" sqref="B20"/>
    </sheetView>
  </sheetViews>
  <sheetFormatPr defaultColWidth="9.453125" defaultRowHeight="13" x14ac:dyDescent="0.35"/>
  <cols>
    <col min="1" max="1" width="5.81640625" style="4" customWidth="1"/>
    <col min="2" max="2" width="50.1796875" style="4" customWidth="1"/>
    <col min="3" max="3" width="8" style="4" customWidth="1"/>
    <col min="4" max="5" width="14.1796875" style="4" customWidth="1"/>
    <col min="6" max="6" width="13.453125" style="4" customWidth="1"/>
    <col min="7" max="7" width="15.54296875" style="4" customWidth="1"/>
    <col min="8" max="8" width="14.1796875" style="4" customWidth="1"/>
    <col min="9" max="16384" width="9.453125" style="1"/>
  </cols>
  <sheetData>
    <row r="1" spans="1:8" ht="15.5" x14ac:dyDescent="0.35">
      <c r="A1" s="10"/>
      <c r="B1" s="10"/>
      <c r="C1" s="10"/>
      <c r="D1" s="10"/>
      <c r="E1" s="10"/>
      <c r="F1" s="10"/>
      <c r="G1" s="10"/>
      <c r="H1" s="10"/>
    </row>
    <row r="2" spans="1:8" ht="15.5" x14ac:dyDescent="0.35">
      <c r="A2" s="24" t="s">
        <v>0</v>
      </c>
      <c r="B2" s="24"/>
      <c r="C2" s="24"/>
      <c r="D2" s="24"/>
      <c r="E2" s="24"/>
      <c r="F2" s="24"/>
      <c r="G2" s="24"/>
      <c r="H2" s="24"/>
    </row>
    <row r="3" spans="1:8" ht="15.5" x14ac:dyDescent="0.35">
      <c r="A3" s="25" t="s">
        <v>1</v>
      </c>
      <c r="B3" s="25"/>
      <c r="C3" s="24"/>
      <c r="D3" s="24"/>
      <c r="E3" s="24"/>
      <c r="F3" s="24"/>
      <c r="G3" s="24"/>
      <c r="H3" s="24"/>
    </row>
    <row r="4" spans="1:8" ht="15.5" x14ac:dyDescent="0.35">
      <c r="A4" s="26" t="s">
        <v>22</v>
      </c>
      <c r="B4" s="26"/>
      <c r="C4" s="26"/>
      <c r="D4" s="26"/>
      <c r="E4" s="26"/>
      <c r="F4" s="26"/>
      <c r="G4" s="26"/>
      <c r="H4" s="26"/>
    </row>
    <row r="5" spans="1:8" ht="15.5" x14ac:dyDescent="0.35">
      <c r="A5" s="23" t="s">
        <v>21</v>
      </c>
      <c r="B5" s="23"/>
      <c r="C5" s="23"/>
      <c r="D5" s="23"/>
      <c r="E5" s="23"/>
      <c r="F5" s="23"/>
      <c r="G5" s="23"/>
      <c r="H5" s="23"/>
    </row>
    <row r="6" spans="1:8" x14ac:dyDescent="0.35">
      <c r="A6" s="27"/>
      <c r="B6" s="28"/>
      <c r="C6" s="28"/>
      <c r="D6" s="28"/>
      <c r="E6" s="28"/>
      <c r="F6" s="28"/>
      <c r="G6" s="28"/>
      <c r="H6" s="29"/>
    </row>
    <row r="7" spans="1:8" s="2" customFormat="1" x14ac:dyDescent="0.35">
      <c r="A7" s="30" t="s">
        <v>19</v>
      </c>
      <c r="B7" s="31" t="s">
        <v>24</v>
      </c>
      <c r="C7" s="32" t="s">
        <v>2</v>
      </c>
      <c r="D7" s="32" t="s">
        <v>3</v>
      </c>
      <c r="E7" s="20" t="s">
        <v>23</v>
      </c>
      <c r="F7" s="31" t="s">
        <v>4</v>
      </c>
      <c r="G7" s="31" t="s">
        <v>5</v>
      </c>
      <c r="H7" s="31" t="s">
        <v>6</v>
      </c>
    </row>
    <row r="8" spans="1:8" s="2" customFormat="1" ht="44" customHeight="1" x14ac:dyDescent="0.35">
      <c r="A8" s="30"/>
      <c r="B8" s="30"/>
      <c r="C8" s="33"/>
      <c r="D8" s="33"/>
      <c r="E8" s="21"/>
      <c r="F8" s="31"/>
      <c r="G8" s="31"/>
      <c r="H8" s="31"/>
    </row>
    <row r="9" spans="1:8" ht="57.65" customHeight="1" x14ac:dyDescent="0.35">
      <c r="A9" s="11">
        <v>1</v>
      </c>
      <c r="B9" s="17" t="s">
        <v>11</v>
      </c>
      <c r="C9" s="6" t="s">
        <v>9</v>
      </c>
      <c r="D9" s="7">
        <f>450*4</f>
        <v>1800</v>
      </c>
      <c r="E9" s="7"/>
      <c r="F9" s="14"/>
      <c r="G9" s="7">
        <f t="shared" ref="G9:G17" si="0">D9*F9</f>
        <v>0</v>
      </c>
      <c r="H9" s="12"/>
    </row>
    <row r="10" spans="1:8" ht="89" customHeight="1" x14ac:dyDescent="0.35">
      <c r="A10" s="11">
        <v>2</v>
      </c>
      <c r="B10" s="18" t="s">
        <v>12</v>
      </c>
      <c r="C10" s="6" t="s">
        <v>9</v>
      </c>
      <c r="D10" s="7">
        <f>(300*1.67)+(150*3.17)</f>
        <v>976.5</v>
      </c>
      <c r="E10" s="7"/>
      <c r="F10" s="7"/>
      <c r="G10" s="7">
        <f t="shared" si="0"/>
        <v>0</v>
      </c>
      <c r="H10" s="12"/>
    </row>
    <row r="11" spans="1:8" ht="189.5" customHeight="1" x14ac:dyDescent="0.35">
      <c r="A11" s="11">
        <v>3</v>
      </c>
      <c r="B11" s="18" t="s">
        <v>20</v>
      </c>
      <c r="C11" s="8" t="s">
        <v>8</v>
      </c>
      <c r="D11" s="7">
        <f>(300*1.67*0.25)+(150*3.17*0.25)</f>
        <v>244.125</v>
      </c>
      <c r="E11" s="9"/>
      <c r="F11" s="9"/>
      <c r="G11" s="7">
        <f t="shared" si="0"/>
        <v>0</v>
      </c>
      <c r="H11" s="12"/>
    </row>
    <row r="12" spans="1:8" ht="154" customHeight="1" x14ac:dyDescent="0.35">
      <c r="A12" s="11">
        <v>4</v>
      </c>
      <c r="B12" s="18" t="s">
        <v>13</v>
      </c>
      <c r="C12" s="8" t="s">
        <v>8</v>
      </c>
      <c r="D12" s="9">
        <f>(150*2*0.83)*2</f>
        <v>498</v>
      </c>
      <c r="E12" s="9"/>
      <c r="F12" s="9"/>
      <c r="G12" s="7">
        <f t="shared" si="0"/>
        <v>0</v>
      </c>
      <c r="H12" s="12"/>
    </row>
    <row r="13" spans="1:8" ht="165" customHeight="1" x14ac:dyDescent="0.35">
      <c r="A13" s="11">
        <v>5</v>
      </c>
      <c r="B13" s="18" t="s">
        <v>14</v>
      </c>
      <c r="C13" s="8" t="s">
        <v>9</v>
      </c>
      <c r="D13" s="9">
        <f>300*1*2</f>
        <v>600</v>
      </c>
      <c r="E13" s="9"/>
      <c r="F13" s="9"/>
      <c r="G13" s="7">
        <f t="shared" si="0"/>
        <v>0</v>
      </c>
      <c r="H13" s="12"/>
    </row>
    <row r="14" spans="1:8" ht="116.5" customHeight="1" x14ac:dyDescent="0.35">
      <c r="A14" s="11">
        <v>6</v>
      </c>
      <c r="B14" s="18" t="s">
        <v>16</v>
      </c>
      <c r="C14" s="8" t="s">
        <v>9</v>
      </c>
      <c r="D14" s="9">
        <f>(300*2.83)+(150*5.5)</f>
        <v>1674</v>
      </c>
      <c r="E14" s="9"/>
      <c r="F14" s="9"/>
      <c r="G14" s="7">
        <f t="shared" si="0"/>
        <v>0</v>
      </c>
      <c r="H14" s="12"/>
    </row>
    <row r="15" spans="1:8" ht="409.5" customHeight="1" x14ac:dyDescent="0.35">
      <c r="A15" s="11">
        <v>7</v>
      </c>
      <c r="B15" s="34" t="s">
        <v>15</v>
      </c>
      <c r="C15" s="8" t="s">
        <v>8</v>
      </c>
      <c r="D15" s="9">
        <f>(300*1.83*0.33)+(150*3.17*0.33)-(1.83*2*0.33)*25</f>
        <v>307.89000000000004</v>
      </c>
      <c r="E15" s="9"/>
      <c r="F15" s="9"/>
      <c r="G15" s="7">
        <f t="shared" si="0"/>
        <v>0</v>
      </c>
      <c r="H15" s="12"/>
    </row>
    <row r="16" spans="1:8" ht="229.5" customHeight="1" x14ac:dyDescent="0.35">
      <c r="A16" s="11">
        <v>8</v>
      </c>
      <c r="B16" s="18" t="s">
        <v>18</v>
      </c>
      <c r="C16" s="8" t="s">
        <v>17</v>
      </c>
      <c r="D16" s="13">
        <v>15</v>
      </c>
      <c r="E16" s="19"/>
      <c r="F16" s="9"/>
      <c r="G16" s="7">
        <f t="shared" si="0"/>
        <v>0</v>
      </c>
      <c r="H16" s="12"/>
    </row>
    <row r="17" spans="1:8" ht="176.5" customHeight="1" x14ac:dyDescent="0.35">
      <c r="A17" s="11">
        <v>9</v>
      </c>
      <c r="B17" s="18" t="s">
        <v>10</v>
      </c>
      <c r="C17" s="8" t="s">
        <v>9</v>
      </c>
      <c r="D17" s="9">
        <v>12</v>
      </c>
      <c r="E17" s="9"/>
      <c r="F17" s="9"/>
      <c r="G17" s="7">
        <f t="shared" si="0"/>
        <v>0</v>
      </c>
      <c r="H17" s="12"/>
    </row>
    <row r="18" spans="1:8" s="3" customFormat="1" ht="15.5" x14ac:dyDescent="0.35">
      <c r="A18" s="22" t="s">
        <v>7</v>
      </c>
      <c r="B18" s="22"/>
      <c r="C18" s="22"/>
      <c r="D18" s="22"/>
      <c r="E18" s="22"/>
      <c r="F18" s="22"/>
      <c r="G18" s="5">
        <f>SUM(G9:G17)</f>
        <v>0</v>
      </c>
      <c r="H18" s="5"/>
    </row>
    <row r="19" spans="1:8" s="3" customFormat="1" ht="15.5" x14ac:dyDescent="0.35">
      <c r="A19" s="15"/>
      <c r="B19" s="15"/>
      <c r="C19" s="15"/>
      <c r="D19" s="15"/>
      <c r="E19" s="15"/>
      <c r="F19" s="15"/>
      <c r="G19" s="16"/>
      <c r="H19" s="16"/>
    </row>
    <row r="20" spans="1:8" s="3" customFormat="1" ht="15.5" x14ac:dyDescent="0.35">
      <c r="A20" s="15"/>
      <c r="B20" s="15"/>
      <c r="C20" s="15"/>
      <c r="D20" s="15"/>
      <c r="E20" s="15"/>
      <c r="F20" s="15"/>
      <c r="G20" s="16"/>
      <c r="H20" s="16"/>
    </row>
  </sheetData>
  <mergeCells count="14">
    <mergeCell ref="A5:H5"/>
    <mergeCell ref="A2:H2"/>
    <mergeCell ref="A3:H3"/>
    <mergeCell ref="A4:H4"/>
    <mergeCell ref="A6:H6"/>
    <mergeCell ref="A7:A8"/>
    <mergeCell ref="B7:B8"/>
    <mergeCell ref="C7:C8"/>
    <mergeCell ref="D7:D8"/>
    <mergeCell ref="F7:F8"/>
    <mergeCell ref="G7:G8"/>
    <mergeCell ref="H7:H8"/>
    <mergeCell ref="E7:E8"/>
    <mergeCell ref="A18:F18"/>
  </mergeCells>
  <pageMargins left="0.7" right="0.7" top="0.75" bottom="0.75" header="0.3" footer="0.3"/>
  <pageSetup paperSize="9" scale="63" orientation="portrait" r:id="rId1"/>
  <rowBreaks count="2" manualBreakCount="2">
    <brk id="14" max="7" man="1"/>
    <brk id="18"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Model Bazar</vt:lpstr>
      <vt:lpstr>'Model Bazar'!Print_Area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Zahirul Islam</dc:creator>
  <cp:keywords/>
  <dc:description/>
  <cp:lastModifiedBy>Kanij Raihana</cp:lastModifiedBy>
  <cp:revision/>
  <cp:lastPrinted>2025-11-02T08:47:51Z</cp:lastPrinted>
  <dcterms:created xsi:type="dcterms:W3CDTF">2025-05-20T05:44:31Z</dcterms:created>
  <dcterms:modified xsi:type="dcterms:W3CDTF">2025-11-02T08:47:57Z</dcterms:modified>
  <cp:category/>
  <cp:contentStatus/>
</cp:coreProperties>
</file>